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2120" windowHeight="826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'Foglio1'!$A$1:$BH$33</definedName>
  </definedNames>
  <calcPr fullCalcOnLoad="1"/>
</workbook>
</file>

<file path=xl/sharedStrings.xml><?xml version="1.0" encoding="utf-8"?>
<sst xmlns="http://schemas.openxmlformats.org/spreadsheetml/2006/main" count="152" uniqueCount="125">
  <si>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</si>
  <si>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</si>
  <si>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</si>
  <si>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</si>
  <si>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</si>
  <si>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</si>
  <si>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</si>
  <si>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</si>
  <si>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</si>
  <si>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</si>
  <si>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</si>
  <si>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</si>
  <si>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</si>
  <si>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</si>
  <si>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</si>
  <si>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</si>
  <si>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</si>
  <si>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</si>
  <si>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</si>
  <si>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</si>
  <si>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</si>
  <si>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H*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</si>
  <si>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</si>
  <si>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</si>
  <si>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</si>
  <si>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</si>
  <si>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</si>
  <si>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</si>
  <si>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</si>
  <si>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</si>
  <si>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</si>
  <si>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</si>
  <si>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 xml:space="preserve"> *N.B.:Se C+D+E+F+G+H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</si>
  <si>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</si>
  <si>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</si>
  <si>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</si>
  <si>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</si>
  <si>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</si>
  <si>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</si>
  <si>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</si>
  <si>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</si>
  <si>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</si>
  <si>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</si>
  <si>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</si>
  <si>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</si>
  <si>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</si>
  <si>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</si>
  <si>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</si>
  <si>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</si>
  <si>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</si>
  <si>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</si>
  <si>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</si>
  <si>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</si>
  <si>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</si>
  <si>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</si>
  <si>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</si>
  <si>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</si>
  <si>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</si>
  <si>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</si>
  <si>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</si>
  <si>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</si>
  <si>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</si>
  <si>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</si>
  <si>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</si>
  <si>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</si>
  <si>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</si>
  <si>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</si>
  <si>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</si>
  <si>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</si>
  <si>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</si>
  <si>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</si>
  <si>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</si>
  <si>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</si>
  <si>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</si>
  <si>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</si>
  <si>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</si>
  <si>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</si>
  <si>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</si>
  <si>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</si>
  <si>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</si>
  <si>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</si>
  <si>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</si>
  <si>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</si>
  <si>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</si>
  <si>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</si>
  <si>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</si>
  <si>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</si>
  <si>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</si>
  <si>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</si>
  <si>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</si>
  <si>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</si>
  <si>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</si>
  <si>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</si>
  <si>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</si>
  <si>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</si>
  <si>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</si>
  <si>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</si>
  <si>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</si>
  <si>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</si>
  <si>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     </t>
  </si>
  <si>
    <t xml:space="preserve">   IL DIRIGENTE SCOLASTICO</t>
  </si>
  <si>
    <t xml:space="preserve">  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</si>
  <si>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</si>
  <si>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</si>
  <si>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</si>
  <si>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</si>
  <si>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>BURGO</t>
  </si>
  <si>
    <t>SAVERIA</t>
  </si>
  <si>
    <t>CARDAMONE</t>
  </si>
  <si>
    <t>DANIELA</t>
  </si>
  <si>
    <t>SI</t>
  </si>
  <si>
    <t xml:space="preserve">     MATERIE LETTERARIE A043  </t>
  </si>
  <si>
    <t xml:space="preserve">     MATEMATICA A059</t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</si>
  <si>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>) si riferisce alla nota (5bis), cui rinvia, per i TRASFERIMENTI D’UFFICIO, L'ALLEGATO D - TABELLA A) - ANZIANITA' DI SERVIZIO - lett. C del C.C.N.I. 2015-16</t>
    </r>
  </si>
  <si>
    <t>MARASCO</t>
  </si>
  <si>
    <t>GIUSY</t>
  </si>
  <si>
    <t>si</t>
  </si>
  <si>
    <t>RUBERTO</t>
  </si>
  <si>
    <t>DANILA</t>
  </si>
  <si>
    <t xml:space="preserve">     SOSTEGNO      ENTRATA PER TRASFERIMENTO IN DATA 01/09/2014</t>
  </si>
  <si>
    <t xml:space="preserve"> Dott.ssa Roberta Ferrari</t>
  </si>
  <si>
    <t>Serrastretta,    10  Aprile 2015</t>
  </si>
  <si>
    <t>LA  PRESENTE GRADUATORIA E' DEFINITIVA,  AVVERSO LA STESSA E' ESPERIBILE RICORSO AL T.A.R. O RICORSO STRAORDINARIO AL CAPO DELLO STATO, SECONDO LA NORMATIVA VIGENTE.</t>
  </si>
  <si>
    <t xml:space="preserve">           Firma autografa sostituita a mezzo stampa art.1 comma 87 Legge n. 549/95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</si>
  <si>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2015/2016 (</t>
    </r>
    <r>
      <rPr>
        <b/>
        <i/>
        <sz val="10"/>
        <rFont val="Arial"/>
        <family val="2"/>
      </rPr>
      <t>posti di scuola Secondaria di I Grado) SERRASTRETTA      PROT. N. 1669  del  10 Aprile 2015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</si>
</sst>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6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3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4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5" fillId="0" borderId="22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centerContinuous" vertical="center"/>
      <protection/>
    </xf>
    <xf numFmtId="0" fontId="15" fillId="33" borderId="17" xfId="0" applyFont="1" applyFill="1" applyBorder="1" applyAlignment="1" applyProtection="1">
      <alignment horizontal="centerContinuous" vertical="center"/>
      <protection/>
    </xf>
    <xf numFmtId="0" fontId="15" fillId="0" borderId="16" xfId="0" applyFont="1" applyBorder="1" applyAlignment="1" applyProtection="1">
      <alignment horizontal="centerContinuous" vertical="center"/>
      <protection/>
    </xf>
    <xf numFmtId="0" fontId="15" fillId="33" borderId="16" xfId="0" applyFont="1" applyFill="1" applyBorder="1" applyAlignment="1" applyProtection="1">
      <alignment horizontal="centerContinuous" vertical="center"/>
      <protection/>
    </xf>
    <xf numFmtId="0" fontId="17" fillId="0" borderId="16" xfId="0" applyFont="1" applyBorder="1" applyAlignment="1" applyProtection="1">
      <alignment horizontal="centerContinuous" vertical="center"/>
      <protection/>
    </xf>
    <xf numFmtId="0" fontId="16" fillId="0" borderId="24" xfId="0" applyFont="1" applyBorder="1" applyAlignment="1" applyProtection="1">
      <alignment horizontal="centerContinuous" vertical="center" wrapText="1"/>
      <protection/>
    </xf>
    <xf numFmtId="0" fontId="17" fillId="0" borderId="17" xfId="0" applyFont="1" applyBorder="1" applyAlignment="1" applyProtection="1">
      <alignment horizontal="centerContinuous" vertical="center" wrapText="1"/>
      <protection/>
    </xf>
    <xf numFmtId="0" fontId="15" fillId="34" borderId="21" xfId="0" applyFont="1" applyFill="1" applyBorder="1" applyAlignment="1" applyProtection="1">
      <alignment/>
      <protection/>
    </xf>
    <xf numFmtId="0" fontId="15" fillId="33" borderId="22" xfId="0" applyFont="1" applyFill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35" borderId="17" xfId="0" applyFont="1" applyFill="1" applyBorder="1" applyAlignment="1" applyProtection="1">
      <alignment textRotation="90" wrapText="1"/>
      <protection/>
    </xf>
    <xf numFmtId="0" fontId="18" fillId="0" borderId="17" xfId="0" applyFont="1" applyBorder="1" applyAlignment="1" applyProtection="1">
      <alignment textRotation="90" wrapText="1"/>
      <protection/>
    </xf>
    <xf numFmtId="0" fontId="18" fillId="0" borderId="25" xfId="0" applyFont="1" applyBorder="1" applyAlignment="1" applyProtection="1">
      <alignment horizontal="right" vertical="justify" textRotation="90" wrapText="1"/>
      <protection/>
    </xf>
    <xf numFmtId="0" fontId="15" fillId="35" borderId="25" xfId="0" applyFont="1" applyFill="1" applyBorder="1" applyAlignment="1" applyProtection="1">
      <alignment horizontal="right" vertical="justify" textRotation="90" wrapText="1"/>
      <protection/>
    </xf>
    <xf numFmtId="0" fontId="20" fillId="0" borderId="25" xfId="0" applyFont="1" applyBorder="1" applyAlignment="1" applyProtection="1">
      <alignment horizontal="left" vertical="center" textRotation="90" wrapText="1"/>
      <protection/>
    </xf>
    <xf numFmtId="0" fontId="18" fillId="0" borderId="25" xfId="0" applyFont="1" applyBorder="1" applyAlignment="1" applyProtection="1">
      <alignment textRotation="90" wrapText="1"/>
      <protection/>
    </xf>
    <xf numFmtId="0" fontId="15" fillId="35" borderId="16" xfId="0" applyFont="1" applyFill="1" applyBorder="1" applyAlignment="1" applyProtection="1">
      <alignment textRotation="90" wrapText="1"/>
      <protection/>
    </xf>
    <xf numFmtId="0" fontId="18" fillId="0" borderId="23" xfId="0" applyFont="1" applyBorder="1" applyAlignment="1" applyProtection="1">
      <alignment textRotation="90" wrapText="1"/>
      <protection/>
    </xf>
    <xf numFmtId="0" fontId="15" fillId="35" borderId="25" xfId="0" applyFont="1" applyFill="1" applyBorder="1" applyAlignment="1" applyProtection="1">
      <alignment textRotation="90" wrapText="1"/>
      <protection/>
    </xf>
    <xf numFmtId="0" fontId="22" fillId="0" borderId="26" xfId="0" applyFont="1" applyBorder="1" applyAlignment="1" applyProtection="1">
      <alignment textRotation="90" wrapText="1"/>
      <protection/>
    </xf>
    <xf numFmtId="0" fontId="18" fillId="34" borderId="21" xfId="0" applyFont="1" applyFill="1" applyBorder="1" applyAlignment="1" applyProtection="1">
      <alignment textRotation="90" wrapText="1"/>
      <protection/>
    </xf>
    <xf numFmtId="0" fontId="15" fillId="35" borderId="27" xfId="0" applyFont="1" applyFill="1" applyBorder="1" applyAlignment="1" applyProtection="1">
      <alignment textRotation="90" wrapText="1"/>
      <protection/>
    </xf>
    <xf numFmtId="0" fontId="18" fillId="34" borderId="28" xfId="0" applyFont="1" applyFill="1" applyBorder="1" applyAlignment="1" applyProtection="1">
      <alignment textRotation="90" wrapText="1"/>
      <protection/>
    </xf>
    <xf numFmtId="0" fontId="18" fillId="0" borderId="24" xfId="0" applyFont="1" applyBorder="1" applyAlignment="1" applyProtection="1">
      <alignment textRotation="90" wrapText="1"/>
      <protection/>
    </xf>
    <xf numFmtId="0" fontId="19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18" fillId="34" borderId="24" xfId="0" applyFont="1" applyFill="1" applyBorder="1" applyAlignment="1" applyProtection="1">
      <alignment textRotation="90" wrapText="1"/>
      <protection/>
    </xf>
    <xf numFmtId="49" fontId="15" fillId="0" borderId="25" xfId="0" applyNumberFormat="1" applyFont="1" applyFill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5" fillId="34" borderId="26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5" fillId="0" borderId="20" xfId="0" applyFont="1" applyBorder="1" applyAlignment="1" applyProtection="1">
      <alignment horizontal="center"/>
      <protection/>
    </xf>
    <xf numFmtId="49" fontId="24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49" fontId="15" fillId="35" borderId="25" xfId="0" applyNumberFormat="1" applyFont="1" applyFill="1" applyBorder="1" applyAlignment="1" applyProtection="1">
      <alignment/>
      <protection/>
    </xf>
    <xf numFmtId="49" fontId="15" fillId="35" borderId="25" xfId="0" applyNumberFormat="1" applyFont="1" applyFill="1" applyBorder="1" applyAlignment="1" applyProtection="1">
      <alignment horizontal="center"/>
      <protection/>
    </xf>
    <xf numFmtId="49" fontId="23" fillId="0" borderId="25" xfId="0" applyNumberFormat="1" applyFont="1" applyFill="1" applyBorder="1" applyAlignment="1" applyProtection="1">
      <alignment horizontal="center"/>
      <protection/>
    </xf>
    <xf numFmtId="49" fontId="15" fillId="34" borderId="2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30" fillId="35" borderId="25" xfId="0" applyFont="1" applyFill="1" applyBorder="1" applyAlignment="1" applyProtection="1">
      <alignment horizontal="center"/>
      <protection locked="0"/>
    </xf>
    <xf numFmtId="0" fontId="30" fillId="0" borderId="25" xfId="0" applyFont="1" applyFill="1" applyBorder="1" applyAlignment="1" applyProtection="1">
      <alignment horizontal="center"/>
      <protection/>
    </xf>
    <xf numFmtId="0" fontId="15" fillId="0" borderId="25" xfId="0" applyFont="1" applyFill="1" applyBorder="1" applyAlignment="1" applyProtection="1">
      <alignment/>
      <protection locked="0"/>
    </xf>
    <xf numFmtId="0" fontId="30" fillId="0" borderId="25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5" fillId="35" borderId="25" xfId="0" applyFont="1" applyFill="1" applyBorder="1" applyAlignment="1" applyProtection="1">
      <alignment horizontal="center"/>
      <protection locked="0"/>
    </xf>
    <xf numFmtId="0" fontId="30" fillId="0" borderId="25" xfId="0" applyFont="1" applyFill="1" applyBorder="1" applyAlignment="1" applyProtection="1">
      <alignment horizontal="center"/>
      <protection hidden="1"/>
    </xf>
    <xf numFmtId="0" fontId="15" fillId="0" borderId="25" xfId="0" applyFont="1" applyFill="1" applyBorder="1" applyAlignment="1" applyProtection="1">
      <alignment horizontal="center"/>
      <protection hidden="1"/>
    </xf>
    <xf numFmtId="0" fontId="30" fillId="34" borderId="25" xfId="0" applyFont="1" applyFill="1" applyBorder="1" applyAlignment="1" applyProtection="1">
      <alignment horizontal="center"/>
      <protection/>
    </xf>
    <xf numFmtId="0" fontId="15" fillId="34" borderId="25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28" fillId="0" borderId="0" xfId="0" applyFont="1" applyFill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right" vertical="justify" textRotation="90" wrapText="1"/>
      <protection/>
    </xf>
    <xf numFmtId="0" fontId="18" fillId="0" borderId="21" xfId="0" applyFont="1" applyBorder="1" applyAlignment="1" applyProtection="1">
      <alignment horizontal="right" vertical="justify" textRotation="90" wrapText="1"/>
      <protection/>
    </xf>
    <xf numFmtId="0" fontId="18" fillId="0" borderId="28" xfId="0" applyFont="1" applyBorder="1" applyAlignment="1" applyProtection="1">
      <alignment horizontal="right" vertical="justify" textRotation="90" wrapText="1"/>
      <protection/>
    </xf>
    <xf numFmtId="0" fontId="31" fillId="0" borderId="26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25" xfId="0" applyFont="1" applyFill="1" applyBorder="1" applyAlignment="1" applyProtection="1">
      <alignment/>
      <protection locked="0"/>
    </xf>
    <xf numFmtId="0" fontId="31" fillId="0" borderId="26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left"/>
      <protection/>
    </xf>
    <xf numFmtId="0" fontId="31" fillId="0" borderId="25" xfId="0" applyFont="1" applyFill="1" applyBorder="1" applyAlignment="1" applyProtection="1">
      <alignment horizontal="left"/>
      <protection/>
    </xf>
    <xf numFmtId="0" fontId="0" fillId="0" borderId="26" xfId="0" applyBorder="1" applyAlignment="1">
      <alignment horizontal="center" textRotation="90"/>
    </xf>
    <xf numFmtId="0" fontId="9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9" fillId="0" borderId="34" xfId="0" applyFont="1" applyFill="1" applyBorder="1" applyAlignment="1" applyProtection="1">
      <alignment horizontal="center" vertical="center" textRotation="90"/>
      <protection/>
    </xf>
    <xf numFmtId="0" fontId="9" fillId="0" borderId="32" xfId="0" applyFont="1" applyFill="1" applyBorder="1" applyAlignment="1" applyProtection="1">
      <alignment horizontal="center" vertical="center" textRotation="90"/>
      <protection/>
    </xf>
    <xf numFmtId="0" fontId="9" fillId="0" borderId="33" xfId="0" applyFont="1" applyFill="1" applyBorder="1" applyAlignment="1" applyProtection="1">
      <alignment horizontal="center" vertical="center" textRotation="90"/>
      <protection/>
    </xf>
    <xf numFmtId="0" fontId="28" fillId="0" borderId="0" xfId="0" applyFont="1" applyFill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 vertical="center" textRotation="90"/>
      <protection/>
    </xf>
    <xf numFmtId="0" fontId="0" fillId="0" borderId="36" xfId="0" applyFont="1" applyBorder="1" applyAlignment="1" applyProtection="1">
      <alignment horizontal="left" vertical="center" textRotation="90"/>
      <protection/>
    </xf>
    <xf numFmtId="0" fontId="0" fillId="0" borderId="37" xfId="0" applyFont="1" applyBorder="1" applyAlignment="1" applyProtection="1">
      <alignment horizontal="left" vertical="center" textRotation="90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1.42187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customWidth="1"/>
    <col min="42" max="42" width="4.140625" style="0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102" customWidth="1"/>
    <col min="61" max="61" width="6.28125" style="102" customWidth="1"/>
  </cols>
  <sheetData>
    <row r="1" spans="2:59" ht="17.25" thickBot="1">
      <c r="B1" s="1"/>
      <c r="C1" s="1"/>
      <c r="D1" s="2"/>
      <c r="E1" s="3"/>
      <c r="F1" s="4" t="s">
        <v>124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thickBot="1">
      <c r="A2" s="157" t="s">
        <v>33</v>
      </c>
      <c r="B2" s="137" t="s">
        <v>34</v>
      </c>
      <c r="C2" s="137" t="s">
        <v>35</v>
      </c>
      <c r="D2" s="140" t="s">
        <v>36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90"/>
      <c r="BF2" s="153" t="s">
        <v>77</v>
      </c>
      <c r="BG2" s="7"/>
      <c r="BH2" s="150"/>
      <c r="BI2" s="151"/>
    </row>
    <row r="3" spans="1:61" ht="12.75">
      <c r="A3" s="158"/>
      <c r="B3" s="138"/>
      <c r="C3" s="138"/>
      <c r="D3" s="141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5</v>
      </c>
      <c r="AS3" s="27"/>
      <c r="AT3" s="37" t="s">
        <v>16</v>
      </c>
      <c r="AU3" s="27"/>
      <c r="AV3" s="37" t="s">
        <v>17</v>
      </c>
      <c r="AW3" s="27"/>
      <c r="AX3" s="24" t="s">
        <v>18</v>
      </c>
      <c r="AY3" s="30"/>
      <c r="AZ3" s="24" t="s">
        <v>19</v>
      </c>
      <c r="BA3" s="30"/>
      <c r="BB3" s="24" t="s">
        <v>20</v>
      </c>
      <c r="BC3" s="30"/>
      <c r="BD3" s="38" t="s">
        <v>21</v>
      </c>
      <c r="BE3" s="91"/>
      <c r="BF3" s="154"/>
      <c r="BG3" s="21"/>
      <c r="BH3" s="150"/>
      <c r="BI3" s="152"/>
    </row>
    <row r="4" spans="1:61" ht="18" customHeight="1" thickBot="1">
      <c r="A4" s="158"/>
      <c r="B4" s="138"/>
      <c r="C4" s="138"/>
      <c r="D4" s="141"/>
      <c r="E4" s="39" t="s">
        <v>22</v>
      </c>
      <c r="F4" s="40"/>
      <c r="G4" s="41" t="s">
        <v>23</v>
      </c>
      <c r="H4" s="40"/>
      <c r="I4" s="42" t="s">
        <v>24</v>
      </c>
      <c r="J4" s="40"/>
      <c r="K4" s="43" t="s">
        <v>25</v>
      </c>
      <c r="L4" s="44"/>
      <c r="M4" s="45" t="s">
        <v>26</v>
      </c>
      <c r="N4" s="46"/>
      <c r="O4" s="42" t="s">
        <v>27</v>
      </c>
      <c r="P4" s="47"/>
      <c r="Q4" s="48"/>
      <c r="R4" s="40"/>
      <c r="S4" s="42" t="s">
        <v>28</v>
      </c>
      <c r="T4" s="47"/>
      <c r="U4" s="48"/>
      <c r="V4" s="40"/>
      <c r="W4" s="45" t="s">
        <v>29</v>
      </c>
      <c r="X4" s="40"/>
      <c r="Y4" s="48" t="s">
        <v>30</v>
      </c>
      <c r="Z4" s="49"/>
      <c r="AA4" s="48"/>
      <c r="AB4" s="47"/>
      <c r="AC4" s="50" t="s">
        <v>31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32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92"/>
      <c r="BF4" s="154"/>
      <c r="BG4" s="7"/>
      <c r="BH4" s="150"/>
      <c r="BI4" s="152"/>
    </row>
    <row r="5" spans="1:61" ht="111" customHeight="1">
      <c r="A5" s="159"/>
      <c r="B5" s="139"/>
      <c r="C5" s="139"/>
      <c r="D5" s="142"/>
      <c r="E5" s="58" t="s">
        <v>37</v>
      </c>
      <c r="F5" s="59" t="s">
        <v>38</v>
      </c>
      <c r="G5" s="58" t="s">
        <v>37</v>
      </c>
      <c r="H5" s="60" t="s">
        <v>39</v>
      </c>
      <c r="I5" s="61" t="s">
        <v>40</v>
      </c>
      <c r="J5" s="62" t="s">
        <v>41</v>
      </c>
      <c r="K5" s="61" t="s">
        <v>42</v>
      </c>
      <c r="L5" s="62" t="s">
        <v>43</v>
      </c>
      <c r="M5" s="61" t="s">
        <v>44</v>
      </c>
      <c r="N5" s="62" t="s">
        <v>45</v>
      </c>
      <c r="O5" s="58" t="s">
        <v>37</v>
      </c>
      <c r="P5" s="63" t="s">
        <v>46</v>
      </c>
      <c r="Q5" s="58" t="s">
        <v>37</v>
      </c>
      <c r="R5" s="63" t="s">
        <v>47</v>
      </c>
      <c r="S5" s="58" t="s">
        <v>37</v>
      </c>
      <c r="T5" s="63" t="s">
        <v>48</v>
      </c>
      <c r="U5" s="58" t="s">
        <v>37</v>
      </c>
      <c r="V5" s="63" t="s">
        <v>49</v>
      </c>
      <c r="W5" s="58" t="s">
        <v>37</v>
      </c>
      <c r="X5" s="63" t="s">
        <v>50</v>
      </c>
      <c r="Y5" s="64" t="s">
        <v>51</v>
      </c>
      <c r="Z5" s="63" t="s">
        <v>52</v>
      </c>
      <c r="AA5" s="64" t="s">
        <v>51</v>
      </c>
      <c r="AB5" s="65" t="s">
        <v>53</v>
      </c>
      <c r="AC5" s="66" t="s">
        <v>51</v>
      </c>
      <c r="AD5" s="67" t="s">
        <v>54</v>
      </c>
      <c r="AE5" s="68" t="s">
        <v>55</v>
      </c>
      <c r="AF5" s="69" t="s">
        <v>51</v>
      </c>
      <c r="AG5" s="59" t="s">
        <v>56</v>
      </c>
      <c r="AH5" s="58" t="s">
        <v>57</v>
      </c>
      <c r="AI5" s="63" t="s">
        <v>58</v>
      </c>
      <c r="AJ5" s="58" t="s">
        <v>59</v>
      </c>
      <c r="AK5" s="63" t="s">
        <v>60</v>
      </c>
      <c r="AL5" s="64" t="s">
        <v>51</v>
      </c>
      <c r="AM5" s="65" t="s">
        <v>61</v>
      </c>
      <c r="AN5" s="70" t="s">
        <v>62</v>
      </c>
      <c r="AO5" s="64" t="s">
        <v>63</v>
      </c>
      <c r="AP5" s="63" t="s">
        <v>64</v>
      </c>
      <c r="AQ5" s="64" t="s">
        <v>51</v>
      </c>
      <c r="AR5" s="63" t="s">
        <v>65</v>
      </c>
      <c r="AS5" s="66" t="s">
        <v>66</v>
      </c>
      <c r="AT5" s="63" t="s">
        <v>67</v>
      </c>
      <c r="AU5" s="66" t="s">
        <v>68</v>
      </c>
      <c r="AV5" s="63" t="s">
        <v>69</v>
      </c>
      <c r="AW5" s="66" t="s">
        <v>70</v>
      </c>
      <c r="AX5" s="63" t="s">
        <v>71</v>
      </c>
      <c r="AY5" s="66" t="s">
        <v>72</v>
      </c>
      <c r="AZ5" s="63" t="s">
        <v>73</v>
      </c>
      <c r="BA5" s="64" t="s">
        <v>51</v>
      </c>
      <c r="BB5" s="63" t="s">
        <v>74</v>
      </c>
      <c r="BC5" s="64" t="s">
        <v>51</v>
      </c>
      <c r="BD5" s="71" t="s">
        <v>75</v>
      </c>
      <c r="BE5" s="88" t="s">
        <v>76</v>
      </c>
      <c r="BF5" s="155"/>
      <c r="BG5" s="100" t="s">
        <v>78</v>
      </c>
      <c r="BH5" s="150"/>
      <c r="BI5" s="152"/>
    </row>
    <row r="6" spans="1:60" ht="18" thickBot="1">
      <c r="A6" s="108"/>
      <c r="B6" s="108"/>
      <c r="C6" s="108"/>
      <c r="D6" s="89"/>
      <c r="E6" s="111"/>
      <c r="F6" s="89" t="s">
        <v>79</v>
      </c>
      <c r="G6" s="112"/>
      <c r="H6" s="89" t="s">
        <v>79</v>
      </c>
      <c r="I6" s="89"/>
      <c r="J6" s="113" t="s">
        <v>80</v>
      </c>
      <c r="K6" s="112"/>
      <c r="L6" s="113" t="s">
        <v>80</v>
      </c>
      <c r="M6" s="112"/>
      <c r="N6" s="89" t="s">
        <v>81</v>
      </c>
      <c r="O6" s="112"/>
      <c r="P6" s="89" t="s">
        <v>82</v>
      </c>
      <c r="Q6" s="112"/>
      <c r="R6" s="89" t="s">
        <v>83</v>
      </c>
      <c r="S6" s="112"/>
      <c r="T6" s="89" t="s">
        <v>84</v>
      </c>
      <c r="U6" s="112"/>
      <c r="V6" s="89" t="s">
        <v>81</v>
      </c>
      <c r="W6" s="112"/>
      <c r="X6" s="89" t="s">
        <v>83</v>
      </c>
      <c r="Y6" s="112"/>
      <c r="Z6" s="89" t="s">
        <v>85</v>
      </c>
      <c r="AA6" s="112"/>
      <c r="AB6" s="89" t="s">
        <v>86</v>
      </c>
      <c r="AC6" s="112"/>
      <c r="AD6" s="89" t="s">
        <v>87</v>
      </c>
      <c r="AE6" s="114"/>
      <c r="AF6" s="112"/>
      <c r="AG6" s="89" t="s">
        <v>88</v>
      </c>
      <c r="AH6" s="112"/>
      <c r="AI6" s="89" t="s">
        <v>89</v>
      </c>
      <c r="AJ6" s="112"/>
      <c r="AK6" s="89" t="s">
        <v>81</v>
      </c>
      <c r="AL6" s="112"/>
      <c r="AM6" s="89" t="s">
        <v>88</v>
      </c>
      <c r="AN6" s="114"/>
      <c r="AO6" s="112"/>
      <c r="AP6" s="89" t="s">
        <v>90</v>
      </c>
      <c r="AQ6" s="112"/>
      <c r="AR6" s="89" t="s">
        <v>91</v>
      </c>
      <c r="AS6" s="112"/>
      <c r="AT6" s="89" t="s">
        <v>92</v>
      </c>
      <c r="AU6" s="112"/>
      <c r="AV6" s="89" t="s">
        <v>81</v>
      </c>
      <c r="AW6" s="112"/>
      <c r="AX6" s="89" t="s">
        <v>93</v>
      </c>
      <c r="AY6" s="112"/>
      <c r="AZ6" s="89" t="s">
        <v>92</v>
      </c>
      <c r="BA6" s="112"/>
      <c r="BB6" s="89" t="s">
        <v>94</v>
      </c>
      <c r="BC6" s="112"/>
      <c r="BD6" s="89" t="s">
        <v>95</v>
      </c>
      <c r="BE6" s="114"/>
      <c r="BF6" s="89"/>
      <c r="BG6" s="101"/>
      <c r="BH6" s="103"/>
    </row>
    <row r="7" spans="1:61" s="145" customFormat="1" ht="13.5" customHeight="1" thickBot="1">
      <c r="A7" s="143" t="s">
        <v>111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</row>
    <row r="8" spans="1:60" s="132" customFormat="1" ht="14.25" thickBot="1">
      <c r="A8" s="121">
        <v>1</v>
      </c>
      <c r="B8" s="122" t="s">
        <v>106</v>
      </c>
      <c r="C8" s="122" t="s">
        <v>107</v>
      </c>
      <c r="D8" s="123">
        <v>55</v>
      </c>
      <c r="E8" s="119">
        <v>13</v>
      </c>
      <c r="F8" s="120">
        <f>E8*6</f>
        <v>78</v>
      </c>
      <c r="G8" s="124"/>
      <c r="H8" s="108">
        <f>G8*6</f>
        <v>0</v>
      </c>
      <c r="I8" s="119">
        <v>25</v>
      </c>
      <c r="J8" s="125">
        <v>54</v>
      </c>
      <c r="K8" s="124"/>
      <c r="L8" s="126">
        <f>K8*3</f>
        <v>0</v>
      </c>
      <c r="M8" s="124"/>
      <c r="N8" s="108">
        <f>M8*3</f>
        <v>0</v>
      </c>
      <c r="O8" s="124"/>
      <c r="P8" s="108">
        <f>O8*0.5</f>
        <v>0</v>
      </c>
      <c r="Q8" s="124"/>
      <c r="R8" s="108">
        <f>Q8</f>
        <v>0</v>
      </c>
      <c r="S8" s="119">
        <v>5</v>
      </c>
      <c r="T8" s="120">
        <f>IF(S8&gt;5,10,S8*2)</f>
        <v>10</v>
      </c>
      <c r="U8" s="119">
        <v>8</v>
      </c>
      <c r="V8" s="120">
        <f>U8*3</f>
        <v>24</v>
      </c>
      <c r="W8" s="119"/>
      <c r="X8" s="120">
        <f>W8</f>
        <v>0</v>
      </c>
      <c r="Y8" s="124"/>
      <c r="Z8" s="108">
        <f>IF(Y8="si",1.5,0)</f>
        <v>0</v>
      </c>
      <c r="AA8" s="124"/>
      <c r="AB8" s="108">
        <f>IF(AA8="si",3,0)</f>
        <v>0</v>
      </c>
      <c r="AC8" s="124" t="s">
        <v>110</v>
      </c>
      <c r="AD8" s="120">
        <f>IF(AC8="si",10,0)</f>
        <v>10</v>
      </c>
      <c r="AE8" s="127">
        <f>F8+H8+J8+L8+N8+P8+R8+T8+V8+X8+Z8+AB8+AD8</f>
        <v>176</v>
      </c>
      <c r="AF8" s="124"/>
      <c r="AG8" s="120">
        <f>IF(AF8="si",6,0)</f>
        <v>0</v>
      </c>
      <c r="AH8" s="124"/>
      <c r="AI8" s="108">
        <f>AH8*4</f>
        <v>0</v>
      </c>
      <c r="AJ8" s="119"/>
      <c r="AK8" s="120">
        <f>AJ8*3</f>
        <v>0</v>
      </c>
      <c r="AL8" s="124"/>
      <c r="AM8" s="108">
        <f>IF(AL8="si",6,0)</f>
        <v>0</v>
      </c>
      <c r="AN8" s="127">
        <f>AG8+AI8+AK8+AM8</f>
        <v>0</v>
      </c>
      <c r="AO8" s="124"/>
      <c r="AP8" s="108">
        <f>AO8*3</f>
        <v>0</v>
      </c>
      <c r="AQ8" s="124" t="s">
        <v>110</v>
      </c>
      <c r="AR8" s="120">
        <f>IF(AQ8="si",12,0)</f>
        <v>12</v>
      </c>
      <c r="AS8" s="124"/>
      <c r="AT8" s="108">
        <f>AS8*5</f>
        <v>0</v>
      </c>
      <c r="AU8" s="124">
        <v>1</v>
      </c>
      <c r="AV8" s="108">
        <f>AU8*3</f>
        <v>3</v>
      </c>
      <c r="AW8" s="124"/>
      <c r="AX8" s="108">
        <f>AW8</f>
        <v>0</v>
      </c>
      <c r="AY8" s="119"/>
      <c r="AZ8" s="120">
        <f>AY8*5</f>
        <v>0</v>
      </c>
      <c r="BA8" s="124"/>
      <c r="BB8" s="108">
        <f>IF(BA8="si",5,0)</f>
        <v>0</v>
      </c>
      <c r="BC8" s="124"/>
      <c r="BD8" s="108">
        <f>IF(BC8="si",1,0)</f>
        <v>0</v>
      </c>
      <c r="BE8" s="128">
        <f>SUM(AP8+AR8+AT8+AV8+AX8+AZ8+BB8+BD8)</f>
        <v>15</v>
      </c>
      <c r="BF8" s="129">
        <f>AE8+AN8+BE8</f>
        <v>191</v>
      </c>
      <c r="BG8" s="130"/>
      <c r="BH8" s="131"/>
    </row>
    <row r="9" spans="1:60" s="132" customFormat="1" ht="13.5">
      <c r="A9" s="121">
        <v>2</v>
      </c>
      <c r="B9" s="122" t="s">
        <v>114</v>
      </c>
      <c r="C9" s="122" t="s">
        <v>115</v>
      </c>
      <c r="D9" s="123">
        <v>80</v>
      </c>
      <c r="E9" s="119">
        <v>5</v>
      </c>
      <c r="F9" s="120">
        <f>E9*6</f>
        <v>30</v>
      </c>
      <c r="G9" s="124"/>
      <c r="H9" s="108">
        <f>G9*6</f>
        <v>0</v>
      </c>
      <c r="I9" s="119">
        <v>1</v>
      </c>
      <c r="J9" s="125">
        <v>3</v>
      </c>
      <c r="K9" s="124"/>
      <c r="L9" s="126">
        <f>K9*3</f>
        <v>0</v>
      </c>
      <c r="M9" s="124"/>
      <c r="N9" s="108">
        <f>M9*3</f>
        <v>0</v>
      </c>
      <c r="O9" s="124"/>
      <c r="P9" s="108">
        <f>O9*0.5</f>
        <v>0</v>
      </c>
      <c r="Q9" s="124"/>
      <c r="R9" s="108">
        <f>Q9</f>
        <v>0</v>
      </c>
      <c r="S9" s="119"/>
      <c r="T9" s="120">
        <f>IF(S9&gt;5,10,S9*2)</f>
        <v>0</v>
      </c>
      <c r="U9" s="119"/>
      <c r="V9" s="120">
        <f>U9*3</f>
        <v>0</v>
      </c>
      <c r="W9" s="119"/>
      <c r="X9" s="120">
        <f>W9</f>
        <v>0</v>
      </c>
      <c r="Y9" s="124"/>
      <c r="Z9" s="108">
        <f>IF(Y9="si",1.5,0)</f>
        <v>0</v>
      </c>
      <c r="AA9" s="124"/>
      <c r="AB9" s="108">
        <f>IF(AA9="si",3,0)</f>
        <v>0</v>
      </c>
      <c r="AC9" s="124"/>
      <c r="AD9" s="120">
        <f>IF(AC9="si",10,0)</f>
        <v>0</v>
      </c>
      <c r="AE9" s="127">
        <f>F9+H9+J9+L9+N9+P9+R9+T9+V9+X9+Z9+AB9+AD9</f>
        <v>33</v>
      </c>
      <c r="AF9" s="124"/>
      <c r="AG9" s="120">
        <f>IF(AF9="si",6,0)</f>
        <v>0</v>
      </c>
      <c r="AH9" s="124">
        <v>1</v>
      </c>
      <c r="AI9" s="108">
        <f>AH9*4</f>
        <v>4</v>
      </c>
      <c r="AJ9" s="119"/>
      <c r="AK9" s="120">
        <f>AJ9*3</f>
        <v>0</v>
      </c>
      <c r="AL9" s="124"/>
      <c r="AM9" s="108">
        <f>IF(AL9="si",6,0)</f>
        <v>0</v>
      </c>
      <c r="AN9" s="127">
        <f>AG9+AI9+AK9+AM9</f>
        <v>4</v>
      </c>
      <c r="AO9" s="124"/>
      <c r="AP9" s="108">
        <f>AO9*3</f>
        <v>0</v>
      </c>
      <c r="AQ9" s="124" t="s">
        <v>116</v>
      </c>
      <c r="AR9" s="120">
        <f>IF(AQ9="si",12,0)</f>
        <v>12</v>
      </c>
      <c r="AS9" s="124"/>
      <c r="AT9" s="108">
        <f>AS9*5</f>
        <v>0</v>
      </c>
      <c r="AU9" s="124"/>
      <c r="AV9" s="108">
        <f>AU9*3</f>
        <v>0</v>
      </c>
      <c r="AW9" s="124">
        <v>3</v>
      </c>
      <c r="AX9" s="108">
        <f>AW9</f>
        <v>3</v>
      </c>
      <c r="AY9" s="119"/>
      <c r="AZ9" s="120">
        <f>AY9*5</f>
        <v>0</v>
      </c>
      <c r="BA9" s="124"/>
      <c r="BB9" s="108">
        <f>IF(BA9="si",5,0)</f>
        <v>0</v>
      </c>
      <c r="BC9" s="124"/>
      <c r="BD9" s="108">
        <f>IF(BC9="si",1,0)</f>
        <v>0</v>
      </c>
      <c r="BE9" s="128">
        <f>SUM(AP9+AR9+AT9+AV9+AX9+AZ9+BB9+BD9)</f>
        <v>15</v>
      </c>
      <c r="BF9" s="129">
        <f>AE9+AN9+BE9</f>
        <v>52</v>
      </c>
      <c r="BG9" s="130"/>
      <c r="BH9" s="131"/>
    </row>
    <row r="10" spans="1:61" s="148" customFormat="1" ht="13.5" customHeight="1">
      <c r="A10" s="146" t="s">
        <v>112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</row>
    <row r="11" spans="1:61" s="105" customFormat="1" ht="13.5">
      <c r="A11" s="121">
        <v>1</v>
      </c>
      <c r="B11" s="122" t="s">
        <v>108</v>
      </c>
      <c r="C11" s="122" t="s">
        <v>109</v>
      </c>
      <c r="D11" s="123">
        <v>70</v>
      </c>
      <c r="E11" s="119">
        <v>7</v>
      </c>
      <c r="F11" s="120">
        <f>E11*6</f>
        <v>42</v>
      </c>
      <c r="G11" s="124"/>
      <c r="H11" s="108">
        <f>G11*6</f>
        <v>0</v>
      </c>
      <c r="I11" s="119">
        <v>5</v>
      </c>
      <c r="J11" s="125">
        <v>14</v>
      </c>
      <c r="K11" s="124"/>
      <c r="L11" s="126">
        <f>K11*3</f>
        <v>0</v>
      </c>
      <c r="M11" s="124"/>
      <c r="N11" s="108">
        <f>M11*3</f>
        <v>0</v>
      </c>
      <c r="O11" s="124"/>
      <c r="P11" s="108">
        <f>O11*0.5</f>
        <v>0</v>
      </c>
      <c r="Q11" s="124"/>
      <c r="R11" s="108">
        <f>Q11</f>
        <v>0</v>
      </c>
      <c r="S11" s="119">
        <v>5</v>
      </c>
      <c r="T11" s="120">
        <f>IF(S11&gt;5,10,S11*2)</f>
        <v>10</v>
      </c>
      <c r="U11" s="119">
        <v>1</v>
      </c>
      <c r="V11" s="120">
        <f>U11*3</f>
        <v>3</v>
      </c>
      <c r="W11" s="119"/>
      <c r="X11" s="120">
        <f>W11</f>
        <v>0</v>
      </c>
      <c r="Y11" s="124"/>
      <c r="Z11" s="108">
        <f>IF(Y11="si",1.5,0)</f>
        <v>0</v>
      </c>
      <c r="AA11" s="124"/>
      <c r="AB11" s="108">
        <f>IF(AA11="si",3,0)</f>
        <v>0</v>
      </c>
      <c r="AC11" s="124"/>
      <c r="AD11" s="120">
        <f>IF(AC11="si",10,0)</f>
        <v>0</v>
      </c>
      <c r="AE11" s="127">
        <f>F11+H11+J11+L11+N11+P11+R11+T11+V11+X11+Z11+AB11+AD11</f>
        <v>69</v>
      </c>
      <c r="AF11" s="124"/>
      <c r="AG11" s="120">
        <f>IF(AF11="si",6,0)</f>
        <v>0</v>
      </c>
      <c r="AH11" s="124">
        <v>0</v>
      </c>
      <c r="AI11" s="108">
        <f>AH11*4</f>
        <v>0</v>
      </c>
      <c r="AJ11" s="119">
        <v>1</v>
      </c>
      <c r="AK11" s="120">
        <f>AJ11*3</f>
        <v>3</v>
      </c>
      <c r="AL11" s="124"/>
      <c r="AM11" s="108">
        <f>IF(AL11="si",6,0)</f>
        <v>0</v>
      </c>
      <c r="AN11" s="127">
        <f>AG11+AI11+AK11+AM11</f>
        <v>3</v>
      </c>
      <c r="AO11" s="124"/>
      <c r="AP11" s="108">
        <f>AO11*3</f>
        <v>0</v>
      </c>
      <c r="AQ11" s="124" t="s">
        <v>110</v>
      </c>
      <c r="AR11" s="120">
        <f>IF(AQ11="si",12,0)</f>
        <v>12</v>
      </c>
      <c r="AS11" s="124">
        <v>1</v>
      </c>
      <c r="AT11" s="108">
        <f>AS11*5</f>
        <v>5</v>
      </c>
      <c r="AU11" s="124"/>
      <c r="AV11" s="108">
        <f>AU11*3</f>
        <v>0</v>
      </c>
      <c r="AW11" s="124">
        <v>5</v>
      </c>
      <c r="AX11" s="108">
        <f>AW11</f>
        <v>5</v>
      </c>
      <c r="AY11" s="119"/>
      <c r="AZ11" s="120">
        <f>AY11*5</f>
        <v>0</v>
      </c>
      <c r="BA11" s="124"/>
      <c r="BB11" s="108">
        <f>IF(BA11="si",5,0)</f>
        <v>0</v>
      </c>
      <c r="BC11" s="124"/>
      <c r="BD11" s="108">
        <f>IF(BC11="si",1,0)</f>
        <v>0</v>
      </c>
      <c r="BE11" s="128">
        <f>SUM(AP11+AR11+AT11+AV11+AX11+AZ11+BB11+BD11)</f>
        <v>22</v>
      </c>
      <c r="BF11" s="129">
        <f>AE11+AN11+BE11</f>
        <v>94</v>
      </c>
      <c r="BG11" s="133"/>
      <c r="BH11" s="135"/>
      <c r="BI11" s="134"/>
    </row>
    <row r="12" spans="1:61" s="149" customFormat="1" ht="13.5" customHeight="1">
      <c r="A12" s="146" t="s">
        <v>119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</row>
    <row r="13" spans="1:61" s="105" customFormat="1" ht="13.5">
      <c r="A13" s="121">
        <v>1</v>
      </c>
      <c r="B13" s="122" t="s">
        <v>117</v>
      </c>
      <c r="C13" s="122" t="s">
        <v>118</v>
      </c>
      <c r="D13" s="123">
        <v>66</v>
      </c>
      <c r="E13" s="119">
        <v>9</v>
      </c>
      <c r="F13" s="120">
        <v>54</v>
      </c>
      <c r="G13" s="124">
        <v>6</v>
      </c>
      <c r="H13" s="108">
        <v>54</v>
      </c>
      <c r="I13" s="119"/>
      <c r="J13" s="125">
        <v>0</v>
      </c>
      <c r="K13" s="124">
        <v>7</v>
      </c>
      <c r="L13" s="126">
        <v>18</v>
      </c>
      <c r="M13" s="124">
        <v>7</v>
      </c>
      <c r="N13" s="108">
        <v>18</v>
      </c>
      <c r="O13" s="124"/>
      <c r="P13" s="108">
        <v>0</v>
      </c>
      <c r="Q13" s="124"/>
      <c r="R13" s="108">
        <v>0</v>
      </c>
      <c r="S13" s="119">
        <v>5</v>
      </c>
      <c r="T13" s="120">
        <f>IF(S13&gt;5,10,S13*2)</f>
        <v>10</v>
      </c>
      <c r="U13" s="119">
        <v>1</v>
      </c>
      <c r="V13" s="120">
        <v>3</v>
      </c>
      <c r="W13" s="119"/>
      <c r="X13" s="120">
        <v>0</v>
      </c>
      <c r="Y13" s="124"/>
      <c r="Z13" s="108">
        <v>0</v>
      </c>
      <c r="AA13" s="124"/>
      <c r="AB13" s="108">
        <v>0</v>
      </c>
      <c r="AC13" s="124"/>
      <c r="AD13" s="120">
        <f>IF(AC13="si",10,0)</f>
        <v>0</v>
      </c>
      <c r="AE13" s="127">
        <f>F13+H13+J13+L13+N13+P13+R13+T13+V13+X13+Z13+AB13+AD13</f>
        <v>157</v>
      </c>
      <c r="AF13" s="124"/>
      <c r="AG13" s="120">
        <v>0</v>
      </c>
      <c r="AH13" s="124"/>
      <c r="AI13" s="108">
        <v>0</v>
      </c>
      <c r="AJ13" s="119">
        <v>1</v>
      </c>
      <c r="AK13" s="120">
        <v>3</v>
      </c>
      <c r="AL13" s="124"/>
      <c r="AM13" s="108">
        <v>0</v>
      </c>
      <c r="AN13" s="127">
        <v>3</v>
      </c>
      <c r="AO13" s="124"/>
      <c r="AP13" s="108">
        <v>0</v>
      </c>
      <c r="AQ13" s="124" t="s">
        <v>110</v>
      </c>
      <c r="AR13" s="120">
        <f>IF(AQ13="si",12,0)</f>
        <v>12</v>
      </c>
      <c r="AS13" s="124"/>
      <c r="AT13" s="108">
        <v>0</v>
      </c>
      <c r="AU13" s="124"/>
      <c r="AV13" s="108">
        <f>AU13*3</f>
        <v>0</v>
      </c>
      <c r="AW13" s="124">
        <v>1</v>
      </c>
      <c r="AX13" s="108">
        <v>1</v>
      </c>
      <c r="AY13" s="119"/>
      <c r="AZ13" s="120">
        <v>0</v>
      </c>
      <c r="BA13" s="124"/>
      <c r="BB13" s="108">
        <v>0</v>
      </c>
      <c r="BC13" s="124"/>
      <c r="BD13" s="108">
        <v>0</v>
      </c>
      <c r="BE13" s="128">
        <f>SUM(AP13+AR13+AT13+AV13+AX13+AZ13+BB13+BD13)</f>
        <v>13</v>
      </c>
      <c r="BF13" s="129">
        <f>AE13+AN13+BE13</f>
        <v>173</v>
      </c>
      <c r="BG13" s="133"/>
      <c r="BH13" s="135"/>
      <c r="BI13" s="134"/>
    </row>
    <row r="14" spans="1:59" s="104" customFormat="1" ht="13.5">
      <c r="A14" s="76"/>
      <c r="B14" s="109"/>
      <c r="C14" s="109"/>
      <c r="D14" s="110"/>
      <c r="E14" s="107"/>
      <c r="F14" s="93"/>
      <c r="G14" s="110"/>
      <c r="H14" s="94"/>
      <c r="I14" s="107"/>
      <c r="J14" s="95"/>
      <c r="K14" s="110"/>
      <c r="L14" s="96"/>
      <c r="M14" s="110"/>
      <c r="N14" s="94"/>
      <c r="O14" s="110"/>
      <c r="P14" s="94"/>
      <c r="Q14" s="110"/>
      <c r="R14" s="94"/>
      <c r="S14" s="107"/>
      <c r="T14" s="93"/>
      <c r="U14" s="107"/>
      <c r="V14" s="93"/>
      <c r="W14" s="107"/>
      <c r="X14" s="93"/>
      <c r="Y14" s="110"/>
      <c r="Z14" s="94"/>
      <c r="AA14" s="110"/>
      <c r="AB14" s="94"/>
      <c r="AC14" s="110"/>
      <c r="AD14" s="93"/>
      <c r="AE14" s="93"/>
      <c r="AF14" s="110"/>
      <c r="AG14" s="93"/>
      <c r="AH14" s="110"/>
      <c r="AI14" s="94"/>
      <c r="AJ14" s="107"/>
      <c r="AK14" s="93"/>
      <c r="AL14" s="110"/>
      <c r="AM14" s="94"/>
      <c r="AN14" s="93"/>
      <c r="AO14" s="110"/>
      <c r="AP14" s="94"/>
      <c r="AQ14" s="110"/>
      <c r="AR14" s="93"/>
      <c r="AS14" s="110"/>
      <c r="AT14" s="94"/>
      <c r="AU14" s="110"/>
      <c r="AV14" s="94"/>
      <c r="AW14" s="110"/>
      <c r="AX14" s="94"/>
      <c r="AY14" s="107"/>
      <c r="AZ14" s="93"/>
      <c r="BA14" s="110"/>
      <c r="BB14" s="94"/>
      <c r="BC14" s="110"/>
      <c r="BD14" s="94"/>
      <c r="BE14" s="96"/>
      <c r="BF14" s="97"/>
      <c r="BG14" s="98"/>
    </row>
    <row r="15" spans="1:58" s="104" customFormat="1" ht="13.5">
      <c r="A15" s="76"/>
      <c r="B15" s="109"/>
      <c r="C15" s="109"/>
      <c r="D15" s="110"/>
      <c r="E15" s="107"/>
      <c r="F15" s="93"/>
      <c r="G15" s="110"/>
      <c r="H15" s="94"/>
      <c r="I15" s="107"/>
      <c r="J15" s="95"/>
      <c r="K15" s="110"/>
      <c r="L15" s="96"/>
      <c r="M15" s="110"/>
      <c r="N15" s="94"/>
      <c r="O15" s="110"/>
      <c r="P15" s="94"/>
      <c r="Q15" s="110"/>
      <c r="R15" s="94"/>
      <c r="S15" s="107"/>
      <c r="T15" s="93"/>
      <c r="U15" s="107"/>
      <c r="V15" s="93"/>
      <c r="W15" s="107"/>
      <c r="X15" s="93"/>
      <c r="Y15" s="110"/>
      <c r="Z15" s="94"/>
      <c r="AA15" s="110"/>
      <c r="AB15" s="94"/>
      <c r="AC15" s="110"/>
      <c r="AD15" s="93"/>
      <c r="AE15" s="93"/>
      <c r="AF15" s="110"/>
      <c r="AG15" s="93"/>
      <c r="AH15" s="110"/>
      <c r="AI15" s="94"/>
      <c r="AJ15" s="107"/>
      <c r="AK15" s="93"/>
      <c r="AL15" s="110"/>
      <c r="AM15" s="94"/>
      <c r="AN15" s="93"/>
      <c r="AO15" s="110"/>
      <c r="AP15" s="94"/>
      <c r="AQ15" s="110"/>
      <c r="AR15" s="93"/>
      <c r="AS15" s="110"/>
      <c r="AT15" s="94"/>
      <c r="AU15" s="110"/>
      <c r="AV15" s="94"/>
      <c r="AW15" s="110"/>
      <c r="AX15" s="94"/>
      <c r="AY15" s="107"/>
      <c r="AZ15" s="93"/>
      <c r="BA15" s="110"/>
      <c r="BB15" s="94"/>
      <c r="BC15" s="110"/>
      <c r="BD15" s="94"/>
      <c r="BE15" s="96"/>
      <c r="BF15" s="97"/>
    </row>
    <row r="16" spans="1:58" s="104" customFormat="1" ht="13.5">
      <c r="A16" s="76"/>
      <c r="B16" s="109"/>
      <c r="C16" s="109"/>
      <c r="D16" s="110"/>
      <c r="E16" s="107"/>
      <c r="F16" s="93"/>
      <c r="G16" s="110"/>
      <c r="H16" s="94"/>
      <c r="I16" s="107"/>
      <c r="J16" s="95"/>
      <c r="K16" s="110"/>
      <c r="L16" s="96"/>
      <c r="M16" s="110"/>
      <c r="N16" s="94"/>
      <c r="O16" s="110"/>
      <c r="P16" s="94"/>
      <c r="Q16" s="110"/>
      <c r="R16" s="94"/>
      <c r="S16" s="107"/>
      <c r="T16" s="93"/>
      <c r="U16" s="107"/>
      <c r="V16" s="93"/>
      <c r="W16" s="107"/>
      <c r="X16" s="93"/>
      <c r="Y16" s="110"/>
      <c r="Z16" s="94"/>
      <c r="AA16" s="110"/>
      <c r="AB16" s="94"/>
      <c r="AC16" s="110"/>
      <c r="AD16" s="93"/>
      <c r="AE16" s="93"/>
      <c r="AF16" s="110"/>
      <c r="AG16" s="93"/>
      <c r="AH16" s="110"/>
      <c r="AI16" s="94"/>
      <c r="AJ16" s="107"/>
      <c r="AK16" s="93"/>
      <c r="AL16" s="110"/>
      <c r="AM16" s="94"/>
      <c r="AN16" s="93"/>
      <c r="AO16" s="110"/>
      <c r="AP16" s="94"/>
      <c r="AQ16" s="110"/>
      <c r="AR16" s="93"/>
      <c r="AS16" s="110"/>
      <c r="AT16" s="94"/>
      <c r="AU16" s="110"/>
      <c r="AV16" s="94"/>
      <c r="AW16" s="110"/>
      <c r="AX16" s="94"/>
      <c r="AY16" s="107"/>
      <c r="AZ16" s="93"/>
      <c r="BA16" s="110"/>
      <c r="BB16" s="94"/>
      <c r="BC16" s="110"/>
      <c r="BD16" s="94"/>
      <c r="BE16" s="96"/>
      <c r="BF16" s="97"/>
    </row>
    <row r="17" spans="1:61" s="99" customFormat="1" ht="13.5">
      <c r="A17" s="76"/>
      <c r="B17" s="109"/>
      <c r="C17" s="109"/>
      <c r="D17" s="110"/>
      <c r="E17" s="107"/>
      <c r="F17" s="93"/>
      <c r="G17" s="110"/>
      <c r="H17" s="94"/>
      <c r="I17" s="107"/>
      <c r="J17" s="95"/>
      <c r="K17" s="110"/>
      <c r="L17" s="96"/>
      <c r="M17" s="110"/>
      <c r="N17" s="94"/>
      <c r="O17" s="110"/>
      <c r="P17" s="94"/>
      <c r="Q17" s="110"/>
      <c r="R17" s="94"/>
      <c r="S17" s="107"/>
      <c r="T17" s="93"/>
      <c r="U17" s="107"/>
      <c r="V17" s="93"/>
      <c r="W17" s="107"/>
      <c r="X17" s="93"/>
      <c r="Y17" s="110"/>
      <c r="Z17" s="94"/>
      <c r="AA17" s="110"/>
      <c r="AB17" s="94"/>
      <c r="AC17" s="110"/>
      <c r="AD17" s="93"/>
      <c r="AE17" s="93"/>
      <c r="AF17" s="110" t="s">
        <v>101</v>
      </c>
      <c r="AG17" s="93"/>
      <c r="AH17" s="110"/>
      <c r="AI17" s="94"/>
      <c r="AJ17" s="107"/>
      <c r="AK17" s="93"/>
      <c r="AL17" s="110"/>
      <c r="AM17" s="94"/>
      <c r="AN17" s="93"/>
      <c r="AO17" s="110"/>
      <c r="AP17" s="94"/>
      <c r="AQ17" s="110"/>
      <c r="AR17" s="93"/>
      <c r="AS17" s="110"/>
      <c r="AT17" s="94"/>
      <c r="AU17" s="110"/>
      <c r="AV17" s="94"/>
      <c r="AW17" s="110"/>
      <c r="AX17" s="94"/>
      <c r="AY17" s="107"/>
      <c r="AZ17" s="93"/>
      <c r="BA17" s="110"/>
      <c r="BB17" s="94"/>
      <c r="BC17" s="110"/>
      <c r="BD17" s="94"/>
      <c r="BE17" s="96"/>
      <c r="BF17" s="97"/>
      <c r="BH17" s="104"/>
      <c r="BI17" s="104"/>
    </row>
    <row r="18" spans="1:14" ht="15">
      <c r="A18" s="106"/>
      <c r="B18" s="87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53" ht="15">
      <c r="A19" s="80" t="s">
        <v>102</v>
      </c>
      <c r="B19" s="72"/>
      <c r="C19" s="81"/>
      <c r="D19" s="73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  <c r="W19" s="83"/>
      <c r="X19" s="83"/>
      <c r="Y19" s="83"/>
      <c r="Z19" s="83"/>
      <c r="AA19" s="74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6"/>
      <c r="AZ19" s="6"/>
      <c r="BA19" s="6"/>
    </row>
    <row r="20" spans="1:53" ht="15">
      <c r="A20" s="73" t="s">
        <v>103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6"/>
      <c r="AZ20" s="6"/>
      <c r="BA20" s="6"/>
    </row>
    <row r="21" spans="1:50" ht="15">
      <c r="A21" s="75" t="s">
        <v>104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</row>
    <row r="22" spans="1:50" ht="15">
      <c r="A22" s="85" t="s">
        <v>96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</row>
    <row r="23" spans="1:59" ht="15">
      <c r="A23" s="85" t="s">
        <v>97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BE23" s="74"/>
      <c r="BF23" s="74"/>
      <c r="BG23" s="76"/>
    </row>
    <row r="24" spans="1:59" ht="15">
      <c r="A24" s="85" t="s">
        <v>98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BE24" s="74"/>
      <c r="BF24" s="74"/>
      <c r="BG24" s="77"/>
    </row>
    <row r="25" spans="1:59" ht="15">
      <c r="A25" s="85" t="s">
        <v>113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BE25" s="74"/>
      <c r="BF25" s="74"/>
      <c r="BG25" s="76"/>
    </row>
    <row r="26" spans="1:59" ht="15">
      <c r="A26" s="84"/>
      <c r="B26" s="85" t="s">
        <v>105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BE26" s="74"/>
      <c r="BF26" s="74"/>
      <c r="BG26" s="77"/>
    </row>
    <row r="27" spans="1:59" ht="13.5">
      <c r="A27" s="78"/>
      <c r="B27" s="79"/>
      <c r="C27" s="79"/>
      <c r="D27" s="86"/>
      <c r="E27" s="76"/>
      <c r="F27" s="74"/>
      <c r="G27" s="76"/>
      <c r="H27" s="74"/>
      <c r="I27" s="74"/>
      <c r="J27" s="74"/>
      <c r="K27" s="76"/>
      <c r="L27" s="74"/>
      <c r="M27" s="74"/>
      <c r="N27" s="74"/>
      <c r="O27" s="76"/>
      <c r="P27" s="74"/>
      <c r="Q27" s="76"/>
      <c r="R27" s="74"/>
      <c r="S27" s="76"/>
      <c r="T27" s="74"/>
      <c r="U27" s="76"/>
      <c r="V27" s="74"/>
      <c r="W27" s="74"/>
      <c r="X27" s="74"/>
      <c r="Y27" s="76"/>
      <c r="Z27" s="74"/>
      <c r="AA27" s="76"/>
      <c r="AB27" s="74"/>
      <c r="AC27" s="74"/>
      <c r="AD27" s="74"/>
      <c r="AE27" s="74"/>
      <c r="AF27" s="76"/>
      <c r="AG27" s="74"/>
      <c r="AH27" s="76"/>
      <c r="AI27" s="74"/>
      <c r="AJ27" s="76"/>
      <c r="AK27" s="74"/>
      <c r="AL27" s="76"/>
      <c r="AM27" s="74"/>
      <c r="AN27" s="74"/>
      <c r="AO27" s="76"/>
      <c r="AP27" s="74"/>
      <c r="AQ27" s="76"/>
      <c r="AR27" s="74"/>
      <c r="AS27" s="76"/>
      <c r="AT27" s="74"/>
      <c r="AU27" s="76"/>
      <c r="AV27" s="74"/>
      <c r="AW27" s="76"/>
      <c r="AX27" s="74"/>
      <c r="AY27" s="76"/>
      <c r="AZ27" s="74"/>
      <c r="BA27" s="76"/>
      <c r="BB27" s="74"/>
      <c r="BE27" s="74"/>
      <c r="BF27" s="74"/>
      <c r="BG27" s="76"/>
    </row>
    <row r="28" spans="1:59" ht="13.5">
      <c r="A28" s="78"/>
      <c r="B28" s="79"/>
      <c r="C28" s="79"/>
      <c r="D28" s="86"/>
      <c r="E28" s="76"/>
      <c r="F28" s="74"/>
      <c r="G28" s="76"/>
      <c r="H28" s="74"/>
      <c r="I28" s="74"/>
      <c r="J28" s="74"/>
      <c r="K28" s="76"/>
      <c r="L28" s="74"/>
      <c r="M28" s="74"/>
      <c r="N28" s="74"/>
      <c r="O28" s="76"/>
      <c r="P28" s="74"/>
      <c r="Q28" s="76"/>
      <c r="R28" s="74"/>
      <c r="S28" s="76"/>
      <c r="T28" s="74"/>
      <c r="U28" s="76"/>
      <c r="V28" s="74"/>
      <c r="W28" s="74"/>
      <c r="X28" s="74"/>
      <c r="Y28" s="76"/>
      <c r="Z28" s="74"/>
      <c r="AA28" s="76"/>
      <c r="AB28" s="74"/>
      <c r="AC28" s="74"/>
      <c r="AD28" s="74"/>
      <c r="AE28" s="74"/>
      <c r="AF28" s="76"/>
      <c r="AG28" s="74"/>
      <c r="AH28" s="76"/>
      <c r="AI28" s="74"/>
      <c r="AJ28" s="76"/>
      <c r="AK28" s="74"/>
      <c r="AL28" s="76"/>
      <c r="AM28" s="74"/>
      <c r="AN28" s="74"/>
      <c r="AO28" s="76"/>
      <c r="AP28" s="74"/>
      <c r="AQ28" s="76"/>
      <c r="AR28" s="74"/>
      <c r="AS28" s="76"/>
      <c r="AT28" s="74"/>
      <c r="AU28" s="76"/>
      <c r="AV28" s="74"/>
      <c r="AW28" s="76"/>
      <c r="AX28" s="74"/>
      <c r="AY28" s="76"/>
      <c r="AZ28" s="74"/>
      <c r="BA28" s="76"/>
      <c r="BB28" s="74"/>
      <c r="BE28" s="74"/>
      <c r="BF28" s="74"/>
      <c r="BG28" s="76"/>
    </row>
    <row r="29" spans="1:59" ht="14.25" customHeight="1">
      <c r="A29" s="76"/>
      <c r="B29" s="118" t="s">
        <v>122</v>
      </c>
      <c r="C29" s="79"/>
      <c r="D29" s="86"/>
      <c r="E29" s="76"/>
      <c r="F29" s="74"/>
      <c r="G29" s="76"/>
      <c r="H29" s="74"/>
      <c r="I29" s="74"/>
      <c r="J29" s="74"/>
      <c r="K29" s="76"/>
      <c r="L29" s="74"/>
      <c r="M29" s="74"/>
      <c r="N29" s="74"/>
      <c r="O29" s="76"/>
      <c r="P29" s="74"/>
      <c r="Q29" s="76"/>
      <c r="R29" s="74"/>
      <c r="S29" s="76"/>
      <c r="T29" s="74"/>
      <c r="U29" s="76"/>
      <c r="V29" s="74"/>
      <c r="W29" s="74"/>
      <c r="X29" s="74"/>
      <c r="Y29" s="76"/>
      <c r="Z29" s="74"/>
      <c r="AA29" s="76"/>
      <c r="AB29" s="74"/>
      <c r="AC29" s="74"/>
      <c r="AD29" s="74"/>
      <c r="AE29" s="74"/>
      <c r="AF29" s="76"/>
      <c r="AG29" s="74"/>
      <c r="AH29" s="76"/>
      <c r="AI29" s="74"/>
      <c r="AJ29" s="76"/>
      <c r="AK29" s="74"/>
      <c r="AL29" s="76"/>
      <c r="AM29" s="74"/>
      <c r="AN29" s="10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74"/>
      <c r="BG29" s="77"/>
    </row>
    <row r="30" spans="1:39" s="105" customFormat="1" ht="13.5">
      <c r="A30" s="76"/>
      <c r="B30" s="116"/>
      <c r="C30" s="79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74"/>
      <c r="AI30" s="76"/>
      <c r="AJ30" s="74"/>
      <c r="AK30" s="74"/>
      <c r="AL30" s="74"/>
      <c r="AM30" s="115"/>
    </row>
    <row r="31" spans="1:54" ht="12.75">
      <c r="A31" s="76"/>
      <c r="B31" s="79"/>
      <c r="C31" s="79"/>
      <c r="D31" s="76" t="s">
        <v>99</v>
      </c>
      <c r="E31" s="76"/>
      <c r="F31" s="74"/>
      <c r="G31" s="76"/>
      <c r="H31" s="74"/>
      <c r="I31" s="74"/>
      <c r="J31" s="74"/>
      <c r="K31" s="76"/>
      <c r="L31" s="74"/>
      <c r="M31" s="74"/>
      <c r="N31" s="74"/>
      <c r="O31" s="76"/>
      <c r="P31" s="74"/>
      <c r="Q31" s="76"/>
      <c r="R31" s="74"/>
      <c r="S31" s="76"/>
      <c r="T31" s="74"/>
      <c r="U31" s="76"/>
      <c r="V31" s="74"/>
      <c r="W31" s="74"/>
      <c r="X31" s="74"/>
      <c r="Y31" s="76"/>
      <c r="Z31" s="74"/>
      <c r="AA31" s="76"/>
      <c r="AB31" s="74"/>
      <c r="AC31" s="74"/>
      <c r="AD31" s="74"/>
      <c r="AE31" s="74"/>
      <c r="AF31" s="76"/>
      <c r="AG31" s="74"/>
      <c r="AH31" s="76"/>
      <c r="AI31" s="74"/>
      <c r="AJ31" s="76"/>
      <c r="AK31" s="74"/>
      <c r="AL31" s="76"/>
      <c r="AM31" s="74"/>
      <c r="AN31" s="74"/>
      <c r="AO31" s="76"/>
      <c r="AP31" s="74"/>
      <c r="AQ31" s="76"/>
      <c r="AR31" s="74"/>
      <c r="AS31" s="76"/>
      <c r="AT31" s="74"/>
      <c r="AU31" s="76"/>
      <c r="AV31" s="74"/>
      <c r="AW31" s="76"/>
      <c r="AX31" s="74"/>
      <c r="AY31" s="76"/>
      <c r="AZ31" s="74"/>
      <c r="BA31" s="76"/>
      <c r="BB31" s="74"/>
    </row>
    <row r="32" spans="1:54" ht="15">
      <c r="A32" s="156" t="s">
        <v>121</v>
      </c>
      <c r="B32" s="156"/>
      <c r="C32" s="156"/>
      <c r="D32" s="156"/>
      <c r="E32" s="156"/>
      <c r="F32" s="15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87" t="s">
        <v>100</v>
      </c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4"/>
      <c r="BA32" s="76"/>
      <c r="BB32" s="74"/>
    </row>
    <row r="33" spans="1:54" ht="15">
      <c r="A33" s="76"/>
      <c r="B33" s="79"/>
      <c r="C33" s="79"/>
      <c r="D33" s="76"/>
      <c r="E33" s="76"/>
      <c r="F33" s="74"/>
      <c r="G33" s="76"/>
      <c r="H33" s="74"/>
      <c r="I33" s="74"/>
      <c r="J33" s="74"/>
      <c r="K33" s="76"/>
      <c r="L33" s="74"/>
      <c r="M33" s="74"/>
      <c r="N33" s="74"/>
      <c r="O33" s="76"/>
      <c r="P33" s="74"/>
      <c r="Q33" s="76"/>
      <c r="R33" s="74"/>
      <c r="S33" s="76"/>
      <c r="T33" s="74"/>
      <c r="U33" s="76"/>
      <c r="V33" s="74"/>
      <c r="W33" s="74"/>
      <c r="X33" s="74"/>
      <c r="Y33" s="76"/>
      <c r="Z33" s="74"/>
      <c r="AA33" s="76"/>
      <c r="AB33" s="74"/>
      <c r="AC33" s="74"/>
      <c r="AD33" s="74"/>
      <c r="AE33" s="74"/>
      <c r="AF33" s="76"/>
      <c r="AG33" s="74"/>
      <c r="AH33" s="76"/>
      <c r="AI33" s="74"/>
      <c r="AJ33" s="76"/>
      <c r="AK33" s="74"/>
      <c r="AL33" s="76"/>
      <c r="AM33" s="74"/>
      <c r="AN33" s="136" t="s">
        <v>120</v>
      </c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74"/>
      <c r="BA33" s="76"/>
      <c r="BB33" s="74"/>
    </row>
    <row r="34" spans="1:50" ht="12.7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</row>
    <row r="35" ht="12.75">
      <c r="AJ35" t="s">
        <v>123</v>
      </c>
    </row>
  </sheetData>
  <sheetProtection/>
  <mergeCells count="12">
    <mergeCell ref="A32:F32"/>
    <mergeCell ref="A2:A5"/>
    <mergeCell ref="AN33:AY33"/>
    <mergeCell ref="B2:B5"/>
    <mergeCell ref="C2:C5"/>
    <mergeCell ref="D2:D5"/>
    <mergeCell ref="A7:IV7"/>
    <mergeCell ref="A10:IV10"/>
    <mergeCell ref="A12:IV12"/>
    <mergeCell ref="BH2:BH5"/>
    <mergeCell ref="BI2:BI5"/>
    <mergeCell ref="BF2:BF5"/>
  </mergeCells>
  <printOptions/>
  <pageMargins left="0.18" right="0.2" top="0.9" bottom="0.35" header="0.26" footer="0.15"/>
  <pageSetup horizontalDpi="600" verticalDpi="600" orientation="landscape" paperSize="8" scale="80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2015-03-30T13:05:15Z</cp:lastPrinted>
  <dcterms:created xsi:type="dcterms:W3CDTF">2005-03-02T11:14:51Z</dcterms:created>
  <dcterms:modified xsi:type="dcterms:W3CDTF">2015-04-10T07:35:47Z</dcterms:modified>
  <cp:category/>
  <cp:version/>
  <cp:contentType/>
  <cp:contentStatus/>
</cp:coreProperties>
</file>